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B42" i="1"/>
  <c r="B15" s="1"/>
  <c r="B7"/>
  <c r="B69"/>
  <c r="B55" s="1"/>
  <c r="B49" s="1"/>
  <c r="B56"/>
  <c r="B82"/>
  <c r="B98"/>
  <c r="B89"/>
  <c r="B92"/>
  <c r="B90"/>
  <c r="B63"/>
  <c r="B73"/>
  <c r="B80"/>
  <c r="B102"/>
  <c r="B65"/>
  <c r="B50"/>
  <c r="B53"/>
  <c r="B46"/>
  <c r="B40"/>
  <c r="B38"/>
  <c r="B36"/>
  <c r="B34"/>
  <c r="B23"/>
  <c r="B21"/>
  <c r="B17"/>
  <c r="B12"/>
  <c r="B10"/>
  <c r="B9"/>
  <c r="B6" s="1"/>
  <c r="B16" l="1"/>
</calcChain>
</file>

<file path=xl/sharedStrings.xml><?xml version="1.0" encoding="utf-8"?>
<sst xmlns="http://schemas.openxmlformats.org/spreadsheetml/2006/main" count="108" uniqueCount="52">
  <si>
    <t>Oznaka</t>
  </si>
  <si>
    <t>Ostvarenje 2024.</t>
  </si>
  <si>
    <t>Plan 2025.</t>
  </si>
  <si>
    <t>Plan 2026.</t>
  </si>
  <si>
    <t>Projekcija 2027.</t>
  </si>
  <si>
    <t>Projekcija 2028.</t>
  </si>
  <si>
    <t>SVEUKUPNO RASHODI I IZDACI</t>
  </si>
  <si>
    <t>Glava: 7 THALASSOTHERAPIA SPECIJALNA BOLNICA ZA MEDICINSKU REHABILITACIJU BOLESTI SRCA, PLUĆA I REUMATIZMA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</si>
  <si>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</si>
  <si>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</si>
  <si>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</si>
  <si>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</si>
  <si>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</si>
  <si>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</si>
  <si>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Izvor: 8 NAMJENSKI PRIMICI</t>
  </si>
  <si>
    <t>Program: 4209 Zdravstvena zaštita</t>
  </si>
  <si>
    <t>A 420916 Administracija i upravljanje</t>
  </si>
  <si>
    <t>Izvor: 321 Vlastiti prihodi - proračunski korisnici</t>
  </si>
  <si>
    <t>31 Rashodi za zaposlene</t>
  </si>
  <si>
    <t>32 Materijalni rashodi</t>
  </si>
  <si>
    <t>34 Financijski rashodi</t>
  </si>
  <si>
    <t>Izvor: 383 Prenesena sredstva - vlastiti prihodi proračunskih korisnika</t>
  </si>
  <si>
    <t>Izvor: 431 Prihodi za posebne namjene - proračunski korisnici</t>
  </si>
  <si>
    <t>37 Naknade građanima i kućanstvima na temelju osiguranja i druge naknade</t>
  </si>
  <si>
    <t>38 Ostali rashodi</t>
  </si>
  <si>
    <t>Izvor: 483 Prenesena sredstva - namjenski prihodi - proračunski korisnici</t>
  </si>
  <si>
    <t>Izvor: 5.5043100 Pomoći iz državnog proračuna kroz ostale prihode za posebne namjene - korisnici - 100</t>
  </si>
  <si>
    <t>Izvor: 521 Pomoći - proračunski korisnici</t>
  </si>
  <si>
    <t>Izvor: 621 Donacije - proračunski korisnici</t>
  </si>
  <si>
    <t>Izvor: 682 Prenesena sredstva - donacije - proračunski korisnici</t>
  </si>
  <si>
    <t>Izvor: 731 Prihodi od prodaje ili zamjene nefin. imov. i naknade štete s naslova osiguranja - prorač. korisnici</t>
  </si>
  <si>
    <t>A 420917 Specijalizacije doktora medicine</t>
  </si>
  <si>
    <t>Izvor: 111 Porezni i ostali prihodi</t>
  </si>
  <si>
    <t>Program: 4210 Unaprjeđenje zdravstvene zaštite</t>
  </si>
  <si>
    <t>A 421015 Programi edukacije, prevencije i promocije zdravlja</t>
  </si>
  <si>
    <t>K 421016 Ulaganje i opremanje objekata</t>
  </si>
  <si>
    <t>41 Rashodi za nabavu neproizvedene dugotrajne imovine</t>
  </si>
  <si>
    <t>42 Rashodi za nabavu proizvedene dugotrajne imovine</t>
  </si>
  <si>
    <t>45 Rashodi za dodatna ulaganja na nefinancijskoj imovini</t>
  </si>
  <si>
    <t>Izvor: 181 Prenesena sredstva - opći prihodi i primici</t>
  </si>
  <si>
    <t>Izvor: 445 Prihodi za decentralizirane funkcije - zdravstvene ustanove</t>
  </si>
  <si>
    <t>Izvor: 5.5011100 Pomoći iz državnog proračuna kroz opće prihode i primitke - korisnici - 100</t>
  </si>
  <si>
    <t>K 421017 Zanavljanje voznog parka</t>
  </si>
  <si>
    <t>K 421034 Nadogradnja objekta TWC-a radi proširenja bolničkih kapaciteta</t>
  </si>
  <si>
    <t>Izvor: 8.810 Namjenski primici od zaduživanja - ostali</t>
  </si>
  <si>
    <t>Izvor: 831 Namjenski primici-proračunski korisnici</t>
  </si>
  <si>
    <t>A 421035 Otplate kredita</t>
  </si>
  <si>
    <t>54 Izdaci za otplatu glavnice primljenih kredita i zajmova</t>
  </si>
  <si>
    <t>II. POSEBNI DIO</t>
  </si>
  <si>
    <t>IZVJEŠTAJ PO PROGRAMSKOJ KLASIFIKACIJI, PO IZVORIMA FINANCIRANJA I EKONOMSKOJ KLASIFIKACIJI</t>
  </si>
  <si>
    <t>PREDSJEDNIK UPRAVNOG VIJEĆA</t>
  </si>
  <si>
    <t>Ivan Vidaković, mag.iur.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</si>
</sst>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indent="1"/>
    </xf>
    <xf numFmtId="0" fontId="21" fillId="33" borderId="10" xfId="0" applyFont="1" applyFill="1" applyBorder="1" applyAlignment="1">
      <alignment horizontal="left" wrapText="1" indent="1"/>
    </xf>
    <xf numFmtId="4" fontId="21" fillId="33" borderId="1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1" fillId="33" borderId="14" xfId="0" applyFont="1" applyFill="1" applyBorder="1" applyAlignment="1">
      <alignment horizontal="left" wrapText="1" indent="1"/>
    </xf>
    <xf numFmtId="4" fontId="21" fillId="33" borderId="15" xfId="0" applyNumberFormat="1" applyFont="1" applyFill="1" applyBorder="1" applyAlignment="1">
      <alignment horizontal="right" wrapText="1" indent="1"/>
    </xf>
    <xf numFmtId="0" fontId="21" fillId="33" borderId="14" xfId="0" applyFont="1" applyFill="1" applyBorder="1" applyAlignment="1">
      <alignment horizontal="left" wrapText="1" indent="3"/>
    </xf>
    <xf numFmtId="0" fontId="21" fillId="33" borderId="15" xfId="0" applyFont="1" applyFill="1" applyBorder="1" applyAlignment="1">
      <alignment horizontal="left" wrapText="1" indent="1"/>
    </xf>
    <xf numFmtId="0" fontId="21" fillId="33" borderId="14" xfId="0" applyFont="1" applyFill="1" applyBorder="1" applyAlignment="1">
      <alignment horizontal="left" wrapText="1" indent="5"/>
    </xf>
    <xf numFmtId="0" fontId="21" fillId="33" borderId="16" xfId="0" applyFont="1" applyFill="1" applyBorder="1" applyAlignment="1">
      <alignment horizontal="left" wrapText="1" indent="5"/>
    </xf>
    <xf numFmtId="4" fontId="21" fillId="33" borderId="17" xfId="0" applyNumberFormat="1" applyFont="1" applyFill="1" applyBorder="1" applyAlignment="1">
      <alignment horizontal="right" wrapText="1" indent="1"/>
    </xf>
    <xf numFmtId="4" fontId="21" fillId="33" borderId="18" xfId="0" applyNumberFormat="1" applyFont="1" applyFill="1" applyBorder="1" applyAlignment="1">
      <alignment horizontal="right" wrapText="1" indent="1"/>
    </xf>
    <xf numFmtId="0" fontId="21" fillId="34" borderId="14" xfId="0" applyFont="1" applyFill="1" applyBorder="1" applyAlignment="1">
      <alignment horizontal="left" wrapText="1" indent="1"/>
    </xf>
    <xf numFmtId="4" fontId="21" fillId="34" borderId="10" xfId="0" applyNumberFormat="1" applyFont="1" applyFill="1" applyBorder="1" applyAlignment="1">
      <alignment horizontal="right" wrapText="1" indent="1"/>
    </xf>
    <xf numFmtId="4" fontId="21" fillId="34" borderId="15" xfId="0" applyNumberFormat="1" applyFont="1" applyFill="1" applyBorder="1" applyAlignment="1">
      <alignment horizontal="right" wrapText="1" indent="1"/>
    </xf>
    <xf numFmtId="0" fontId="20" fillId="35" borderId="14" xfId="0" applyFont="1" applyFill="1" applyBorder="1" applyAlignment="1">
      <alignment horizontal="left" wrapText="1" indent="2"/>
    </xf>
    <xf numFmtId="4" fontId="20" fillId="35" borderId="10" xfId="0" applyNumberFormat="1" applyFont="1" applyFill="1" applyBorder="1" applyAlignment="1">
      <alignment horizontal="right" wrapText="1" indent="1"/>
    </xf>
    <xf numFmtId="4" fontId="20" fillId="35" borderId="15" xfId="0" applyNumberFormat="1" applyFont="1" applyFill="1" applyBorder="1" applyAlignment="1">
      <alignment horizontal="right" wrapText="1" indent="1"/>
    </xf>
    <xf numFmtId="0" fontId="20" fillId="35" borderId="10" xfId="0" applyFont="1" applyFill="1" applyBorder="1" applyAlignment="1">
      <alignment horizontal="left" wrapText="1" indent="1"/>
    </xf>
    <xf numFmtId="0" fontId="20" fillId="35" borderId="15" xfId="0" applyFont="1" applyFill="1" applyBorder="1" applyAlignment="1">
      <alignment horizontal="left" wrapText="1" indent="1"/>
    </xf>
    <xf numFmtId="4" fontId="18" fillId="0" borderId="0" xfId="0" applyNumberFormat="1" applyFont="1" applyAlignment="1">
      <alignment horizontal="left" indent="1"/>
    </xf>
    <xf numFmtId="4" fontId="21" fillId="0" borderId="10" xfId="0" applyNumberFormat="1" applyFont="1" applyFill="1" applyBorder="1" applyAlignment="1">
      <alignment horizontal="right" wrapText="1" indent="1"/>
    </xf>
    <xf numFmtId="0" fontId="21" fillId="0" borderId="10" xfId="0" applyFont="1" applyFill="1" applyBorder="1" applyAlignment="1">
      <alignment horizontal="left" wrapText="1" indent="1"/>
    </xf>
    <xf numFmtId="0" fontId="22" fillId="35" borderId="14" xfId="0" applyFont="1" applyFill="1" applyBorder="1" applyAlignment="1">
      <alignment horizontal="left" wrapText="1" indent="1"/>
    </xf>
    <xf numFmtId="4" fontId="22" fillId="35" borderId="10" xfId="0" applyNumberFormat="1" applyFont="1" applyFill="1" applyBorder="1" applyAlignment="1">
      <alignment horizontal="right" wrapText="1" indent="1"/>
    </xf>
    <xf numFmtId="4" fontId="22" fillId="35" borderId="15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tabSelected="1" workbookViewId="0">
      <selection activeCell="K16" sqref="K16"/>
    </sheetView>
  </sheetViews>
  <sheetFormatPr defaultRowHeight="11.25"/>
  <cols>
    <col min="1" max="1" width="59.5703125" style="1" customWidth="1"/>
    <col min="2" max="2" width="15.5703125" style="1" bestFit="1" customWidth="1"/>
    <col min="3" max="4" width="14.140625" style="1" bestFit="1" customWidth="1"/>
    <col min="5" max="6" width="14.28515625" style="1" bestFit="1" customWidth="1"/>
    <col min="7" max="16384" width="9.140625" style="1"/>
  </cols>
  <sheetData>
    <row r="1" spans="1:6" s="4" customFormat="1">
      <c r="A1" s="4" t="s">
        <v>48</v>
      </c>
    </row>
    <row r="2" spans="1:6" s="4" customFormat="1">
      <c r="A2" s="4" t="s">
        <v>49</v>
      </c>
    </row>
    <row r="3" spans="1:6" s="4" customFormat="1"/>
    <row r="4" spans="1:6" s="4" customFormat="1" ht="12" thickBot="1"/>
    <row r="5" spans="1:6" ht="33.75" customHeight="1" thickBot="1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</row>
    <row r="6" spans="1:6" ht="18.75" customHeight="1">
      <c r="A6" s="27" t="s">
        <v>6</v>
      </c>
      <c r="B6" s="28">
        <f>B7</f>
        <v>16791704.280000001</v>
      </c>
      <c r="C6" s="28">
        <v>20988264.300000001</v>
      </c>
      <c r="D6" s="28">
        <v>24279200</v>
      </c>
      <c r="E6" s="28">
        <v>21685200</v>
      </c>
      <c r="F6" s="29">
        <v>22593200</v>
      </c>
    </row>
    <row r="7" spans="1:6" ht="38.25">
      <c r="A7" s="8" t="s">
        <v>7</v>
      </c>
      <c r="B7" s="3">
        <f>B8+B9+B10+B11+B12+B13+B14</f>
        <v>16791704.280000001</v>
      </c>
      <c r="C7" s="3">
        <v>20988264.300000001</v>
      </c>
      <c r="D7" s="3">
        <v>24279200</v>
      </c>
      <c r="E7" s="3">
        <v>21685200</v>
      </c>
      <c r="F7" s="9">
        <v>22593200</v>
      </c>
    </row>
    <row r="8" spans="1:6" ht="12.75">
      <c r="A8" s="10" t="s">
        <v>8</v>
      </c>
      <c r="B8" s="3">
        <v>255872.78</v>
      </c>
      <c r="C8" s="3">
        <v>1676083.46</v>
      </c>
      <c r="D8" s="3">
        <v>176000</v>
      </c>
      <c r="E8" s="3">
        <v>176000</v>
      </c>
      <c r="F8" s="9">
        <v>176000</v>
      </c>
    </row>
    <row r="9" spans="1:6" ht="12.75">
      <c r="A9" s="10" t="s">
        <v>9</v>
      </c>
      <c r="B9" s="3">
        <f>2093492.32+64980.82</f>
        <v>2158473.14</v>
      </c>
      <c r="C9" s="3">
        <v>2683467.08</v>
      </c>
      <c r="D9" s="3">
        <v>2554000</v>
      </c>
      <c r="E9" s="3">
        <v>3596000</v>
      </c>
      <c r="F9" s="9">
        <v>3656000</v>
      </c>
    </row>
    <row r="10" spans="1:6" ht="12.75">
      <c r="A10" s="10" t="s">
        <v>10</v>
      </c>
      <c r="B10" s="3">
        <f>11360998.89+578573.08+284323.48</f>
        <v>12223895.450000001</v>
      </c>
      <c r="C10" s="3">
        <v>15380319.77</v>
      </c>
      <c r="D10" s="3">
        <v>16997100</v>
      </c>
      <c r="E10" s="3">
        <v>17813100</v>
      </c>
      <c r="F10" s="9">
        <v>18670100</v>
      </c>
    </row>
    <row r="11" spans="1:6" ht="12.75">
      <c r="A11" s="10" t="s">
        <v>11</v>
      </c>
      <c r="B11" s="3">
        <v>67511</v>
      </c>
      <c r="C11" s="3">
        <v>157000</v>
      </c>
      <c r="D11" s="3">
        <v>157000</v>
      </c>
      <c r="E11" s="3">
        <v>50000</v>
      </c>
      <c r="F11" s="9">
        <v>50000</v>
      </c>
    </row>
    <row r="12" spans="1:6" ht="12.75">
      <c r="A12" s="10" t="s">
        <v>12</v>
      </c>
      <c r="B12" s="3">
        <f>12129.13+1120</f>
        <v>13249.13</v>
      </c>
      <c r="C12" s="3">
        <v>31293.99</v>
      </c>
      <c r="D12" s="3">
        <v>30000</v>
      </c>
      <c r="E12" s="3">
        <v>30000</v>
      </c>
      <c r="F12" s="9">
        <v>21000</v>
      </c>
    </row>
    <row r="13" spans="1:6" ht="38.25">
      <c r="A13" s="10" t="s">
        <v>13</v>
      </c>
      <c r="B13" s="3">
        <v>17702.78</v>
      </c>
      <c r="C13" s="3">
        <v>60100</v>
      </c>
      <c r="D13" s="3">
        <v>65100</v>
      </c>
      <c r="E13" s="3">
        <v>20100</v>
      </c>
      <c r="F13" s="9">
        <v>20100</v>
      </c>
    </row>
    <row r="14" spans="1:6" ht="12.75">
      <c r="A14" s="10" t="s">
        <v>14</v>
      </c>
      <c r="B14" s="3">
        <v>2055000</v>
      </c>
      <c r="C14" s="3">
        <v>1000000</v>
      </c>
      <c r="D14" s="3">
        <v>4300000</v>
      </c>
      <c r="E14" s="2"/>
      <c r="F14" s="11"/>
    </row>
    <row r="15" spans="1:6" ht="12.75">
      <c r="A15" s="16" t="s">
        <v>15</v>
      </c>
      <c r="B15" s="17">
        <f>B16+B42</f>
        <v>13382372.51</v>
      </c>
      <c r="C15" s="17">
        <v>17451271.34</v>
      </c>
      <c r="D15" s="17">
        <v>18153612</v>
      </c>
      <c r="E15" s="17">
        <v>19309559</v>
      </c>
      <c r="F15" s="18">
        <v>20285492</v>
      </c>
    </row>
    <row r="16" spans="1:6" ht="12.75">
      <c r="A16" s="19" t="s">
        <v>16</v>
      </c>
      <c r="B16" s="20">
        <f>B17+B23+B34+B36+B38+B40</f>
        <v>13084181.869999999</v>
      </c>
      <c r="C16" s="20">
        <v>17051271.34</v>
      </c>
      <c r="D16" s="20">
        <v>17753612</v>
      </c>
      <c r="E16" s="20">
        <v>18887559</v>
      </c>
      <c r="F16" s="21">
        <v>19842492</v>
      </c>
    </row>
    <row r="17" spans="1:6" ht="12.75">
      <c r="A17" s="10" t="s">
        <v>17</v>
      </c>
      <c r="B17" s="25">
        <f>B18+B19+B20</f>
        <v>2077650.19</v>
      </c>
      <c r="C17" s="3">
        <v>2496179</v>
      </c>
      <c r="D17" s="3">
        <v>2347412</v>
      </c>
      <c r="E17" s="3">
        <v>2613359</v>
      </c>
      <c r="F17" s="9">
        <v>2686292</v>
      </c>
    </row>
    <row r="18" spans="1:6" ht="12.75">
      <c r="A18" s="12" t="s">
        <v>18</v>
      </c>
      <c r="B18" s="25">
        <v>1365573.07</v>
      </c>
      <c r="C18" s="3">
        <v>1995179</v>
      </c>
      <c r="D18" s="3">
        <v>1870500</v>
      </c>
      <c r="E18" s="3">
        <v>2103500</v>
      </c>
      <c r="F18" s="9">
        <v>2175500</v>
      </c>
    </row>
    <row r="19" spans="1:6" ht="12.75">
      <c r="A19" s="12" t="s">
        <v>19</v>
      </c>
      <c r="B19" s="25">
        <v>687818.99</v>
      </c>
      <c r="C19" s="3">
        <v>493300</v>
      </c>
      <c r="D19" s="3">
        <v>469212</v>
      </c>
      <c r="E19" s="3">
        <v>502159</v>
      </c>
      <c r="F19" s="9">
        <v>503092</v>
      </c>
    </row>
    <row r="20" spans="1:6" ht="12.75">
      <c r="A20" s="12" t="s">
        <v>20</v>
      </c>
      <c r="B20" s="25">
        <v>24258.13</v>
      </c>
      <c r="C20" s="3">
        <v>7700</v>
      </c>
      <c r="D20" s="3">
        <v>7700</v>
      </c>
      <c r="E20" s="3">
        <v>7700</v>
      </c>
      <c r="F20" s="9">
        <v>7700</v>
      </c>
    </row>
    <row r="21" spans="1:6" ht="25.5">
      <c r="A21" s="10" t="s">
        <v>21</v>
      </c>
      <c r="B21" s="25">
        <f>B22</f>
        <v>0</v>
      </c>
      <c r="C21" s="3">
        <v>89467.08</v>
      </c>
      <c r="D21" s="2"/>
      <c r="E21" s="2"/>
      <c r="F21" s="11"/>
    </row>
    <row r="22" spans="1:6" ht="12.75">
      <c r="A22" s="12" t="s">
        <v>19</v>
      </c>
      <c r="B22" s="25"/>
      <c r="C22" s="3">
        <v>89467.08</v>
      </c>
      <c r="D22" s="2"/>
      <c r="E22" s="2"/>
      <c r="F22" s="11"/>
    </row>
    <row r="23" spans="1:6" ht="25.5">
      <c r="A23" s="10" t="s">
        <v>22</v>
      </c>
      <c r="B23" s="25">
        <f>B24+B25+B26+B27+B28</f>
        <v>10908318.77</v>
      </c>
      <c r="C23" s="3">
        <v>13919977.060000001</v>
      </c>
      <c r="D23" s="3">
        <v>15202100</v>
      </c>
      <c r="E23" s="3">
        <v>16175100</v>
      </c>
      <c r="F23" s="9">
        <v>17065100</v>
      </c>
    </row>
    <row r="24" spans="1:6" ht="12.75">
      <c r="A24" s="12" t="s">
        <v>18</v>
      </c>
      <c r="B24" s="25">
        <v>7536725.8200000003</v>
      </c>
      <c r="C24" s="3">
        <v>9125128.5</v>
      </c>
      <c r="D24" s="3">
        <v>9578500</v>
      </c>
      <c r="E24" s="3">
        <v>10336500</v>
      </c>
      <c r="F24" s="9">
        <v>10844500</v>
      </c>
    </row>
    <row r="25" spans="1:6" ht="12.75">
      <c r="A25" s="12" t="s">
        <v>19</v>
      </c>
      <c r="B25" s="25">
        <v>3350372.77</v>
      </c>
      <c r="C25" s="3">
        <v>4756648.5599999996</v>
      </c>
      <c r="D25" s="3">
        <v>5585100</v>
      </c>
      <c r="E25" s="3">
        <v>5800100</v>
      </c>
      <c r="F25" s="9">
        <v>6182100</v>
      </c>
    </row>
    <row r="26" spans="1:6" ht="12.75">
      <c r="A26" s="12" t="s">
        <v>20</v>
      </c>
      <c r="B26" s="25">
        <v>21220.18</v>
      </c>
      <c r="C26" s="3">
        <v>33500</v>
      </c>
      <c r="D26" s="3">
        <v>33500</v>
      </c>
      <c r="E26" s="3">
        <v>33500</v>
      </c>
      <c r="F26" s="9">
        <v>33500</v>
      </c>
    </row>
    <row r="27" spans="1:6" ht="25.5">
      <c r="A27" s="12" t="s">
        <v>23</v>
      </c>
      <c r="B27" s="25"/>
      <c r="C27" s="3">
        <v>2700</v>
      </c>
      <c r="D27" s="3">
        <v>3000</v>
      </c>
      <c r="E27" s="3">
        <v>3000</v>
      </c>
      <c r="F27" s="9">
        <v>3000</v>
      </c>
    </row>
    <row r="28" spans="1:6" ht="12.75">
      <c r="A28" s="12" t="s">
        <v>24</v>
      </c>
      <c r="B28" s="25"/>
      <c r="C28" s="3">
        <v>2000</v>
      </c>
      <c r="D28" s="3">
        <v>2000</v>
      </c>
      <c r="E28" s="3">
        <v>2000</v>
      </c>
      <c r="F28" s="9">
        <v>2000</v>
      </c>
    </row>
    <row r="29" spans="1:6" ht="25.5">
      <c r="A29" s="10" t="s">
        <v>25</v>
      </c>
      <c r="B29" s="25"/>
      <c r="C29" s="3">
        <v>366718.21</v>
      </c>
      <c r="D29" s="3">
        <v>10000</v>
      </c>
      <c r="E29" s="2"/>
      <c r="F29" s="11"/>
    </row>
    <row r="30" spans="1:6" ht="12.75">
      <c r="A30" s="12" t="s">
        <v>18</v>
      </c>
      <c r="B30" s="25"/>
      <c r="C30" s="3">
        <v>253192.5</v>
      </c>
      <c r="D30" s="3">
        <v>10000</v>
      </c>
      <c r="E30" s="2"/>
      <c r="F30" s="11"/>
    </row>
    <row r="31" spans="1:6" ht="12.75">
      <c r="A31" s="12" t="s">
        <v>19</v>
      </c>
      <c r="B31" s="25"/>
      <c r="C31" s="3">
        <v>113525.71</v>
      </c>
      <c r="D31" s="2"/>
      <c r="E31" s="2"/>
      <c r="F31" s="11"/>
    </row>
    <row r="32" spans="1:6" ht="25.5">
      <c r="A32" s="10" t="s">
        <v>26</v>
      </c>
      <c r="B32" s="26"/>
      <c r="C32" s="2"/>
      <c r="D32" s="3">
        <v>100000</v>
      </c>
      <c r="E32" s="3">
        <v>50000</v>
      </c>
      <c r="F32" s="9">
        <v>50000</v>
      </c>
    </row>
    <row r="33" spans="1:6" ht="12.75">
      <c r="A33" s="12" t="s">
        <v>18</v>
      </c>
      <c r="B33" s="26"/>
      <c r="C33" s="2"/>
      <c r="D33" s="3">
        <v>100000</v>
      </c>
      <c r="E33" s="3">
        <v>50000</v>
      </c>
      <c r="F33" s="9">
        <v>50000</v>
      </c>
    </row>
    <row r="34" spans="1:6" ht="12.75">
      <c r="A34" s="10" t="s">
        <v>27</v>
      </c>
      <c r="B34" s="25">
        <f>B35</f>
        <v>67511</v>
      </c>
      <c r="C34" s="3">
        <v>100000</v>
      </c>
      <c r="D34" s="2"/>
      <c r="E34" s="2"/>
      <c r="F34" s="11"/>
    </row>
    <row r="35" spans="1:6" ht="12.75">
      <c r="A35" s="12" t="s">
        <v>18</v>
      </c>
      <c r="B35" s="25">
        <v>67511</v>
      </c>
      <c r="C35" s="3">
        <v>100000</v>
      </c>
      <c r="D35" s="2"/>
      <c r="E35" s="2"/>
      <c r="F35" s="11"/>
    </row>
    <row r="36" spans="1:6" ht="12.75">
      <c r="A36" s="10" t="s">
        <v>28</v>
      </c>
      <c r="B36" s="25">
        <f>B37</f>
        <v>11879.13</v>
      </c>
      <c r="C36" s="3">
        <v>29000</v>
      </c>
      <c r="D36" s="3">
        <v>29000</v>
      </c>
      <c r="E36" s="3">
        <v>29000</v>
      </c>
      <c r="F36" s="9">
        <v>21000</v>
      </c>
    </row>
    <row r="37" spans="1:6" ht="12.75">
      <c r="A37" s="12" t="s">
        <v>19</v>
      </c>
      <c r="B37" s="25">
        <v>11879.13</v>
      </c>
      <c r="C37" s="3">
        <v>29000</v>
      </c>
      <c r="D37" s="3">
        <v>29000</v>
      </c>
      <c r="E37" s="3">
        <v>29000</v>
      </c>
      <c r="F37" s="9">
        <v>21000</v>
      </c>
    </row>
    <row r="38" spans="1:6" ht="25.5">
      <c r="A38" s="10" t="s">
        <v>29</v>
      </c>
      <c r="B38" s="25">
        <f>B39</f>
        <v>1120</v>
      </c>
      <c r="C38" s="3">
        <v>1293.99</v>
      </c>
      <c r="D38" s="2"/>
      <c r="E38" s="2"/>
      <c r="F38" s="11"/>
    </row>
    <row r="39" spans="1:6" ht="12.75">
      <c r="A39" s="12" t="s">
        <v>19</v>
      </c>
      <c r="B39" s="25">
        <v>1120</v>
      </c>
      <c r="C39" s="3">
        <v>1293.99</v>
      </c>
      <c r="D39" s="2"/>
      <c r="E39" s="2"/>
      <c r="F39" s="11"/>
    </row>
    <row r="40" spans="1:6" ht="25.5">
      <c r="A40" s="10" t="s">
        <v>30</v>
      </c>
      <c r="B40" s="25">
        <f>B41</f>
        <v>17702.78</v>
      </c>
      <c r="C40" s="3">
        <v>48636</v>
      </c>
      <c r="D40" s="3">
        <v>65100</v>
      </c>
      <c r="E40" s="3">
        <v>20100</v>
      </c>
      <c r="F40" s="9">
        <v>20100</v>
      </c>
    </row>
    <row r="41" spans="1:6" ht="12.75">
      <c r="A41" s="12" t="s">
        <v>19</v>
      </c>
      <c r="B41" s="3">
        <v>17702.78</v>
      </c>
      <c r="C41" s="3">
        <v>48636</v>
      </c>
      <c r="D41" s="3">
        <v>65100</v>
      </c>
      <c r="E41" s="3">
        <v>20100</v>
      </c>
      <c r="F41" s="9">
        <v>20100</v>
      </c>
    </row>
    <row r="42" spans="1:6" ht="12.75">
      <c r="A42" s="19" t="s">
        <v>31</v>
      </c>
      <c r="B42" s="20">
        <f>B46</f>
        <v>298190.63999999996</v>
      </c>
      <c r="C42" s="20">
        <v>400000</v>
      </c>
      <c r="D42" s="20">
        <v>400000</v>
      </c>
      <c r="E42" s="20">
        <v>422000</v>
      </c>
      <c r="F42" s="21">
        <v>443000</v>
      </c>
    </row>
    <row r="43" spans="1:6" ht="12.75">
      <c r="A43" s="10" t="s">
        <v>32</v>
      </c>
      <c r="B43" s="3"/>
      <c r="C43" s="3">
        <v>340000</v>
      </c>
      <c r="D43" s="2"/>
      <c r="E43" s="2"/>
      <c r="F43" s="11"/>
    </row>
    <row r="44" spans="1:6" ht="12.75">
      <c r="A44" s="12" t="s">
        <v>18</v>
      </c>
      <c r="B44" s="3"/>
      <c r="C44" s="3">
        <v>335000</v>
      </c>
      <c r="D44" s="2"/>
      <c r="E44" s="2"/>
      <c r="F44" s="11"/>
    </row>
    <row r="45" spans="1:6" ht="12.75">
      <c r="A45" s="12" t="s">
        <v>19</v>
      </c>
      <c r="B45" s="3"/>
      <c r="C45" s="3">
        <v>5000</v>
      </c>
      <c r="D45" s="2"/>
      <c r="E45" s="2"/>
      <c r="F45" s="11"/>
    </row>
    <row r="46" spans="1:6" ht="25.5">
      <c r="A46" s="10" t="s">
        <v>22</v>
      </c>
      <c r="B46" s="3">
        <f>B47+B48</f>
        <v>298190.63999999996</v>
      </c>
      <c r="C46" s="3">
        <v>60000</v>
      </c>
      <c r="D46" s="3">
        <v>400000</v>
      </c>
      <c r="E46" s="3">
        <v>422000</v>
      </c>
      <c r="F46" s="9">
        <v>443000</v>
      </c>
    </row>
    <row r="47" spans="1:6" ht="12.75">
      <c r="A47" s="12" t="s">
        <v>18</v>
      </c>
      <c r="B47" s="3">
        <v>295393.34999999998</v>
      </c>
      <c r="C47" s="3">
        <v>55000</v>
      </c>
      <c r="D47" s="3">
        <v>390000</v>
      </c>
      <c r="E47" s="3">
        <v>410000</v>
      </c>
      <c r="F47" s="9">
        <v>430000</v>
      </c>
    </row>
    <row r="48" spans="1:6" ht="12.75">
      <c r="A48" s="12" t="s">
        <v>19</v>
      </c>
      <c r="B48" s="3">
        <v>2797.29</v>
      </c>
      <c r="C48" s="3">
        <v>5000</v>
      </c>
      <c r="D48" s="3">
        <v>10000</v>
      </c>
      <c r="E48" s="3">
        <v>12000</v>
      </c>
      <c r="F48" s="9">
        <v>13000</v>
      </c>
    </row>
    <row r="49" spans="1:6" ht="12.75">
      <c r="A49" s="16" t="s">
        <v>33</v>
      </c>
      <c r="B49" s="17">
        <f>B50+B55+B84+B89+B98</f>
        <v>3409331.7700000005</v>
      </c>
      <c r="C49" s="17">
        <v>3536992.96</v>
      </c>
      <c r="D49" s="17">
        <v>6125588</v>
      </c>
      <c r="E49" s="17">
        <v>2375641</v>
      </c>
      <c r="F49" s="18">
        <v>2307708</v>
      </c>
    </row>
    <row r="50" spans="1:6" ht="12.75">
      <c r="A50" s="19" t="s">
        <v>34</v>
      </c>
      <c r="B50" s="20">
        <f>B53</f>
        <v>15842.13</v>
      </c>
      <c r="C50" s="20">
        <v>20000</v>
      </c>
      <c r="D50" s="20">
        <v>25000</v>
      </c>
      <c r="E50" s="20">
        <v>25000</v>
      </c>
      <c r="F50" s="21">
        <v>25000</v>
      </c>
    </row>
    <row r="51" spans="1:6" ht="12.75">
      <c r="A51" s="10" t="s">
        <v>32</v>
      </c>
      <c r="B51" s="3"/>
      <c r="C51" s="3">
        <v>10000</v>
      </c>
      <c r="D51" s="3">
        <v>12000</v>
      </c>
      <c r="E51" s="3">
        <v>12000</v>
      </c>
      <c r="F51" s="9">
        <v>12000</v>
      </c>
    </row>
    <row r="52" spans="1:6" ht="12.75">
      <c r="A52" s="12" t="s">
        <v>19</v>
      </c>
      <c r="B52" s="3"/>
      <c r="C52" s="3">
        <v>10000</v>
      </c>
      <c r="D52" s="3">
        <v>12000</v>
      </c>
      <c r="E52" s="3">
        <v>12000</v>
      </c>
      <c r="F52" s="9">
        <v>12000</v>
      </c>
    </row>
    <row r="53" spans="1:6" ht="12.75">
      <c r="A53" s="10" t="s">
        <v>17</v>
      </c>
      <c r="B53" s="3">
        <f>B54</f>
        <v>15842.13</v>
      </c>
      <c r="C53" s="3">
        <v>10000</v>
      </c>
      <c r="D53" s="3">
        <v>13000</v>
      </c>
      <c r="E53" s="3">
        <v>13000</v>
      </c>
      <c r="F53" s="9">
        <v>13000</v>
      </c>
    </row>
    <row r="54" spans="1:6" ht="12.75">
      <c r="A54" s="12" t="s">
        <v>19</v>
      </c>
      <c r="B54" s="3">
        <v>15842.13</v>
      </c>
      <c r="C54" s="3">
        <v>10000</v>
      </c>
      <c r="D54" s="3">
        <v>13000</v>
      </c>
      <c r="E54" s="3">
        <v>13000</v>
      </c>
      <c r="F54" s="9">
        <v>13000</v>
      </c>
    </row>
    <row r="55" spans="1:6" ht="12.75">
      <c r="A55" s="19" t="s">
        <v>35</v>
      </c>
      <c r="B55" s="20">
        <f>B56+B63+B65+B69+B73+B80+B82</f>
        <v>3036247.8200000003</v>
      </c>
      <c r="C55" s="20">
        <v>1917403.96</v>
      </c>
      <c r="D55" s="20">
        <v>1196000</v>
      </c>
      <c r="E55" s="20">
        <v>915000</v>
      </c>
      <c r="F55" s="21">
        <v>915000</v>
      </c>
    </row>
    <row r="56" spans="1:6" ht="12.75">
      <c r="A56" s="10" t="s">
        <v>32</v>
      </c>
      <c r="B56" s="25">
        <f>B57+B58+B59+B60</f>
        <v>140872.78</v>
      </c>
      <c r="C56" s="3">
        <v>1129000</v>
      </c>
      <c r="D56" s="3">
        <v>164000</v>
      </c>
      <c r="E56" s="3">
        <v>164000</v>
      </c>
      <c r="F56" s="9">
        <v>164000</v>
      </c>
    </row>
    <row r="57" spans="1:6" ht="12.75">
      <c r="A57" s="12" t="s">
        <v>19</v>
      </c>
      <c r="B57" s="25">
        <v>138916.54</v>
      </c>
      <c r="C57" s="3">
        <v>141034</v>
      </c>
      <c r="D57" s="2"/>
      <c r="E57" s="2"/>
      <c r="F57" s="11"/>
    </row>
    <row r="58" spans="1:6" ht="25.5">
      <c r="A58" s="12" t="s">
        <v>36</v>
      </c>
      <c r="B58" s="25"/>
      <c r="C58" s="3">
        <v>2071</v>
      </c>
      <c r="D58" s="2"/>
      <c r="E58" s="2"/>
      <c r="F58" s="11"/>
    </row>
    <row r="59" spans="1:6" ht="12.75">
      <c r="A59" s="12" t="s">
        <v>37</v>
      </c>
      <c r="B59" s="25">
        <v>1956.24</v>
      </c>
      <c r="C59" s="3">
        <v>183195</v>
      </c>
      <c r="D59" s="3">
        <v>164000</v>
      </c>
      <c r="E59" s="3">
        <v>164000</v>
      </c>
      <c r="F59" s="9">
        <v>164000</v>
      </c>
    </row>
    <row r="60" spans="1:6" ht="25.5">
      <c r="A60" s="12" t="s">
        <v>38</v>
      </c>
      <c r="B60" s="25"/>
      <c r="C60" s="3">
        <v>802700</v>
      </c>
      <c r="D60" s="2"/>
      <c r="E60" s="2"/>
      <c r="F60" s="11"/>
    </row>
    <row r="61" spans="1:6" ht="12.75">
      <c r="A61" s="10" t="s">
        <v>39</v>
      </c>
      <c r="B61" s="25"/>
      <c r="C61" s="3">
        <v>166083.46</v>
      </c>
      <c r="D61" s="2"/>
      <c r="E61" s="2"/>
      <c r="F61" s="11"/>
    </row>
    <row r="62" spans="1:6" ht="12.75">
      <c r="A62" s="12" t="s">
        <v>19</v>
      </c>
      <c r="B62" s="25"/>
      <c r="C62" s="3">
        <v>166083.46</v>
      </c>
      <c r="D62" s="2"/>
      <c r="E62" s="2"/>
      <c r="F62" s="11"/>
    </row>
    <row r="63" spans="1:6" s="4" customFormat="1" ht="25.5">
      <c r="A63" s="10" t="s">
        <v>21</v>
      </c>
      <c r="B63" s="25">
        <f>B64</f>
        <v>64980.82</v>
      </c>
      <c r="C63" s="3"/>
      <c r="D63" s="2"/>
      <c r="E63" s="2"/>
      <c r="F63" s="11"/>
    </row>
    <row r="64" spans="1:6" s="4" customFormat="1" ht="12.75">
      <c r="A64" s="12" t="s">
        <v>19</v>
      </c>
      <c r="B64" s="25">
        <v>64980.82</v>
      </c>
      <c r="C64" s="3"/>
      <c r="D64" s="2"/>
      <c r="E64" s="2"/>
      <c r="F64" s="11"/>
    </row>
    <row r="65" spans="1:6" ht="25.5">
      <c r="A65" s="10" t="s">
        <v>22</v>
      </c>
      <c r="B65" s="25">
        <f>B66+B67+B68</f>
        <v>154323.41999999998</v>
      </c>
      <c r="C65" s="3">
        <v>451821.5</v>
      </c>
      <c r="D65" s="3">
        <v>935000</v>
      </c>
      <c r="E65" s="3">
        <v>711000</v>
      </c>
      <c r="F65" s="9">
        <v>712000</v>
      </c>
    </row>
    <row r="66" spans="1:6" ht="12.75">
      <c r="A66" s="12" t="s">
        <v>19</v>
      </c>
      <c r="B66" s="26"/>
      <c r="C66" s="3">
        <v>35882.54</v>
      </c>
      <c r="D66" s="3">
        <v>223000</v>
      </c>
      <c r="E66" s="3">
        <v>200000</v>
      </c>
      <c r="F66" s="9">
        <v>200000</v>
      </c>
    </row>
    <row r="67" spans="1:6" ht="25.5">
      <c r="A67" s="12" t="s">
        <v>36</v>
      </c>
      <c r="B67" s="25">
        <v>3411.99</v>
      </c>
      <c r="C67" s="3">
        <v>7929</v>
      </c>
      <c r="D67" s="3">
        <v>10000</v>
      </c>
      <c r="E67" s="3">
        <v>10000</v>
      </c>
      <c r="F67" s="9">
        <v>10000</v>
      </c>
    </row>
    <row r="68" spans="1:6" ht="12.75">
      <c r="A68" s="12" t="s">
        <v>37</v>
      </c>
      <c r="B68" s="25">
        <v>150911.43</v>
      </c>
      <c r="C68" s="3">
        <v>408009.96</v>
      </c>
      <c r="D68" s="3">
        <v>702000</v>
      </c>
      <c r="E68" s="3">
        <v>501000</v>
      </c>
      <c r="F68" s="9">
        <v>502000</v>
      </c>
    </row>
    <row r="69" spans="1:6" ht="25.5">
      <c r="A69" s="10" t="s">
        <v>40</v>
      </c>
      <c r="B69" s="25">
        <f>B70+B71+B72</f>
        <v>336497.32</v>
      </c>
      <c r="C69" s="3">
        <v>112499</v>
      </c>
      <c r="D69" s="3">
        <v>39000</v>
      </c>
      <c r="E69" s="3">
        <v>39000</v>
      </c>
      <c r="F69" s="9">
        <v>39000</v>
      </c>
    </row>
    <row r="70" spans="1:6" s="4" customFormat="1" ht="12.75">
      <c r="A70" s="12" t="s">
        <v>19</v>
      </c>
      <c r="B70" s="25">
        <v>99459</v>
      </c>
      <c r="C70" s="3"/>
      <c r="D70" s="3"/>
      <c r="E70" s="3"/>
      <c r="F70" s="9"/>
    </row>
    <row r="71" spans="1:6" ht="12.75">
      <c r="A71" s="12" t="s">
        <v>37</v>
      </c>
      <c r="B71" s="25">
        <v>207618.32</v>
      </c>
      <c r="C71" s="3">
        <v>112499</v>
      </c>
      <c r="D71" s="3">
        <v>39000</v>
      </c>
      <c r="E71" s="3">
        <v>39000</v>
      </c>
      <c r="F71" s="9">
        <v>39000</v>
      </c>
    </row>
    <row r="72" spans="1:6" s="4" customFormat="1" ht="25.5">
      <c r="A72" s="12" t="s">
        <v>38</v>
      </c>
      <c r="B72" s="25">
        <v>29420</v>
      </c>
      <c r="C72" s="3"/>
      <c r="D72" s="3"/>
      <c r="E72" s="3"/>
      <c r="F72" s="9"/>
    </row>
    <row r="73" spans="1:6" s="4" customFormat="1" ht="25.5">
      <c r="A73" s="10" t="s">
        <v>25</v>
      </c>
      <c r="B73" s="25">
        <f>B74+B75</f>
        <v>284323.48</v>
      </c>
      <c r="C73" s="3"/>
      <c r="D73" s="3"/>
      <c r="E73" s="3"/>
      <c r="F73" s="9"/>
    </row>
    <row r="74" spans="1:6" s="4" customFormat="1" ht="12.75">
      <c r="A74" s="12" t="s">
        <v>19</v>
      </c>
      <c r="B74" s="25">
        <v>156323.48000000001</v>
      </c>
      <c r="C74" s="3"/>
      <c r="D74" s="3"/>
      <c r="E74" s="3"/>
      <c r="F74" s="9"/>
    </row>
    <row r="75" spans="1:6" s="4" customFormat="1" ht="12.75">
      <c r="A75" s="12" t="s">
        <v>37</v>
      </c>
      <c r="B75" s="25">
        <v>128000</v>
      </c>
      <c r="C75" s="3"/>
      <c r="D75" s="3"/>
      <c r="E75" s="3"/>
      <c r="F75" s="9"/>
    </row>
    <row r="76" spans="1:6" ht="25.5">
      <c r="A76" s="10" t="s">
        <v>41</v>
      </c>
      <c r="B76" s="26"/>
      <c r="C76" s="2"/>
      <c r="D76" s="3">
        <v>57000</v>
      </c>
      <c r="E76" s="2"/>
      <c r="F76" s="11"/>
    </row>
    <row r="77" spans="1:6" ht="12.75">
      <c r="A77" s="12" t="s">
        <v>19</v>
      </c>
      <c r="B77" s="26"/>
      <c r="C77" s="2"/>
      <c r="D77" s="3">
        <v>57000</v>
      </c>
      <c r="E77" s="2"/>
      <c r="F77" s="11"/>
    </row>
    <row r="78" spans="1:6" ht="12.75">
      <c r="A78" s="10" t="s">
        <v>27</v>
      </c>
      <c r="B78" s="26"/>
      <c r="C78" s="3">
        <v>57000</v>
      </c>
      <c r="D78" s="2"/>
      <c r="E78" s="2"/>
      <c r="F78" s="11"/>
    </row>
    <row r="79" spans="1:6" ht="12.75">
      <c r="A79" s="12" t="s">
        <v>19</v>
      </c>
      <c r="B79" s="26"/>
      <c r="C79" s="3">
        <v>57000</v>
      </c>
      <c r="D79" s="2"/>
      <c r="E79" s="2"/>
      <c r="F79" s="11"/>
    </row>
    <row r="80" spans="1:6" ht="12.75">
      <c r="A80" s="10" t="s">
        <v>28</v>
      </c>
      <c r="B80" s="25">
        <f>B81</f>
        <v>250</v>
      </c>
      <c r="C80" s="3">
        <v>1000</v>
      </c>
      <c r="D80" s="3">
        <v>1000</v>
      </c>
      <c r="E80" s="3">
        <v>1000</v>
      </c>
      <c r="F80" s="11"/>
    </row>
    <row r="81" spans="1:6" ht="12.75">
      <c r="A81" s="12" t="s">
        <v>37</v>
      </c>
      <c r="B81" s="25">
        <v>250</v>
      </c>
      <c r="C81" s="3">
        <v>1000</v>
      </c>
      <c r="D81" s="3">
        <v>1000</v>
      </c>
      <c r="E81" s="3">
        <v>1000</v>
      </c>
      <c r="F81" s="11"/>
    </row>
    <row r="82" spans="1:6" s="4" customFormat="1" ht="12.75">
      <c r="A82" s="10" t="s">
        <v>45</v>
      </c>
      <c r="B82" s="25">
        <f>B83</f>
        <v>2055000</v>
      </c>
      <c r="C82" s="3"/>
      <c r="D82" s="3"/>
      <c r="E82" s="3"/>
      <c r="F82" s="11"/>
    </row>
    <row r="83" spans="1:6" s="4" customFormat="1" ht="12.75">
      <c r="A83" s="12" t="s">
        <v>37</v>
      </c>
      <c r="B83" s="3">
        <v>2055000</v>
      </c>
      <c r="C83" s="3"/>
      <c r="D83" s="3"/>
      <c r="E83" s="3"/>
      <c r="F83" s="11"/>
    </row>
    <row r="84" spans="1:6" ht="12.75">
      <c r="A84" s="19" t="s">
        <v>42</v>
      </c>
      <c r="B84" s="20"/>
      <c r="C84" s="20">
        <v>34936</v>
      </c>
      <c r="D84" s="22"/>
      <c r="E84" s="20">
        <v>55000</v>
      </c>
      <c r="F84" s="23"/>
    </row>
    <row r="85" spans="1:6" ht="25.5">
      <c r="A85" s="10" t="s">
        <v>22</v>
      </c>
      <c r="B85" s="3"/>
      <c r="C85" s="3">
        <v>23472</v>
      </c>
      <c r="D85" s="2"/>
      <c r="E85" s="3">
        <v>55000</v>
      </c>
      <c r="F85" s="11"/>
    </row>
    <row r="86" spans="1:6" ht="12.75">
      <c r="A86" s="12" t="s">
        <v>37</v>
      </c>
      <c r="B86" s="3"/>
      <c r="C86" s="3">
        <v>23472</v>
      </c>
      <c r="D86" s="2"/>
      <c r="E86" s="3">
        <v>55000</v>
      </c>
      <c r="F86" s="11"/>
    </row>
    <row r="87" spans="1:6" ht="25.5">
      <c r="A87" s="10" t="s">
        <v>30</v>
      </c>
      <c r="B87" s="3"/>
      <c r="C87" s="3">
        <v>11464</v>
      </c>
      <c r="D87" s="2"/>
      <c r="E87" s="2"/>
      <c r="F87" s="11"/>
    </row>
    <row r="88" spans="1:6" ht="12.75">
      <c r="A88" s="12" t="s">
        <v>37</v>
      </c>
      <c r="B88" s="3"/>
      <c r="C88" s="3">
        <v>11464</v>
      </c>
      <c r="D88" s="2"/>
      <c r="E88" s="2"/>
      <c r="F88" s="11"/>
    </row>
    <row r="89" spans="1:6" ht="25.5">
      <c r="A89" s="19" t="s">
        <v>43</v>
      </c>
      <c r="B89" s="20">
        <f>B90+B92</f>
        <v>115166.06</v>
      </c>
      <c r="C89" s="20">
        <v>1031000</v>
      </c>
      <c r="D89" s="20">
        <v>4300000</v>
      </c>
      <c r="E89" s="22"/>
      <c r="F89" s="23"/>
    </row>
    <row r="90" spans="1:6" ht="12.75">
      <c r="A90" s="10" t="s">
        <v>32</v>
      </c>
      <c r="B90" s="3">
        <f>B91</f>
        <v>115000</v>
      </c>
      <c r="C90" s="3">
        <v>31000</v>
      </c>
      <c r="D90" s="2"/>
      <c r="E90" s="2"/>
      <c r="F90" s="11"/>
    </row>
    <row r="91" spans="1:6" ht="25.5">
      <c r="A91" s="12" t="s">
        <v>38</v>
      </c>
      <c r="B91" s="3">
        <v>115000</v>
      </c>
      <c r="C91" s="3">
        <v>31000</v>
      </c>
      <c r="D91" s="2"/>
      <c r="E91" s="2"/>
      <c r="F91" s="11"/>
    </row>
    <row r="92" spans="1:6" ht="25.5">
      <c r="A92" s="10" t="s">
        <v>22</v>
      </c>
      <c r="B92" s="3">
        <f>B93</f>
        <v>166.06</v>
      </c>
      <c r="C92" s="2"/>
      <c r="D92" s="2"/>
      <c r="E92" s="2"/>
      <c r="F92" s="11"/>
    </row>
    <row r="93" spans="1:6" ht="25.5">
      <c r="A93" s="12" t="s">
        <v>38</v>
      </c>
      <c r="B93" s="3">
        <v>166.06</v>
      </c>
      <c r="C93" s="2"/>
      <c r="D93" s="2"/>
      <c r="E93" s="2"/>
      <c r="F93" s="11"/>
    </row>
    <row r="94" spans="1:6" ht="12.75">
      <c r="A94" s="10" t="s">
        <v>44</v>
      </c>
      <c r="B94" s="2"/>
      <c r="C94" s="2"/>
      <c r="D94" s="3">
        <v>4300000</v>
      </c>
      <c r="E94" s="2"/>
      <c r="F94" s="11"/>
    </row>
    <row r="95" spans="1:6" ht="25.5">
      <c r="A95" s="12" t="s">
        <v>36</v>
      </c>
      <c r="B95" s="2"/>
      <c r="C95" s="2"/>
      <c r="D95" s="3">
        <v>4300000</v>
      </c>
      <c r="E95" s="2"/>
      <c r="F95" s="11"/>
    </row>
    <row r="96" spans="1:6" ht="12.75">
      <c r="A96" s="10" t="s">
        <v>45</v>
      </c>
      <c r="B96" s="2"/>
      <c r="C96" s="3">
        <v>1000000</v>
      </c>
      <c r="D96" s="2"/>
      <c r="E96" s="2"/>
      <c r="F96" s="11"/>
    </row>
    <row r="97" spans="1:6" ht="25.5">
      <c r="A97" s="12" t="s">
        <v>38</v>
      </c>
      <c r="B97" s="2"/>
      <c r="C97" s="3">
        <v>1000000</v>
      </c>
      <c r="D97" s="2"/>
      <c r="E97" s="2"/>
      <c r="F97" s="11"/>
    </row>
    <row r="98" spans="1:6" ht="12.75">
      <c r="A98" s="19" t="s">
        <v>46</v>
      </c>
      <c r="B98" s="20">
        <f>B102</f>
        <v>242075.76</v>
      </c>
      <c r="C98" s="20">
        <v>533653</v>
      </c>
      <c r="D98" s="20">
        <v>604588</v>
      </c>
      <c r="E98" s="20">
        <v>1380641</v>
      </c>
      <c r="F98" s="21">
        <v>1367708</v>
      </c>
    </row>
    <row r="99" spans="1:6" ht="12.75">
      <c r="A99" s="10" t="s">
        <v>17</v>
      </c>
      <c r="B99" s="3"/>
      <c r="C99" s="3">
        <v>87821</v>
      </c>
      <c r="D99" s="3">
        <v>193588</v>
      </c>
      <c r="E99" s="3">
        <v>969641</v>
      </c>
      <c r="F99" s="9">
        <v>956708</v>
      </c>
    </row>
    <row r="100" spans="1:6" ht="12.75">
      <c r="A100" s="12" t="s">
        <v>20</v>
      </c>
      <c r="B100" s="3"/>
      <c r="C100" s="3">
        <v>64600</v>
      </c>
      <c r="D100" s="3">
        <v>93588</v>
      </c>
      <c r="E100" s="3">
        <v>109641</v>
      </c>
      <c r="F100" s="9">
        <v>96708</v>
      </c>
    </row>
    <row r="101" spans="1:6" ht="25.5">
      <c r="A101" s="12" t="s">
        <v>47</v>
      </c>
      <c r="B101" s="3"/>
      <c r="C101" s="3">
        <v>23221</v>
      </c>
      <c r="D101" s="3">
        <v>100000</v>
      </c>
      <c r="E101" s="3">
        <v>860000</v>
      </c>
      <c r="F101" s="9">
        <v>860000</v>
      </c>
    </row>
    <row r="102" spans="1:6" ht="25.5">
      <c r="A102" s="10" t="s">
        <v>40</v>
      </c>
      <c r="B102" s="25">
        <f>B103</f>
        <v>242075.76</v>
      </c>
      <c r="C102" s="3">
        <v>445832</v>
      </c>
      <c r="D102" s="3">
        <v>411000</v>
      </c>
      <c r="E102" s="3">
        <v>411000</v>
      </c>
      <c r="F102" s="9">
        <v>411000</v>
      </c>
    </row>
    <row r="103" spans="1:6" ht="26.25" thickBot="1">
      <c r="A103" s="13" t="s">
        <v>47</v>
      </c>
      <c r="B103" s="14">
        <v>242075.76</v>
      </c>
      <c r="C103" s="14">
        <v>445832</v>
      </c>
      <c r="D103" s="14">
        <v>411000</v>
      </c>
      <c r="E103" s="14">
        <v>411000</v>
      </c>
      <c r="F103" s="15">
        <v>411000</v>
      </c>
    </row>
    <row r="105" spans="1:6">
      <c r="D105" s="4" t="s">
        <v>50</v>
      </c>
      <c r="E105" s="4"/>
    </row>
    <row r="106" spans="1:6">
      <c r="D106" s="4" t="s">
        <v>51</v>
      </c>
      <c r="E106" s="4"/>
    </row>
    <row r="110" spans="1:6">
      <c r="B110" s="24"/>
    </row>
    <row r="111" spans="1:6">
      <c r="B111" s="24"/>
    </row>
  </sheetData>
  <pageMargins left="0.75" right="0.75" top="1" bottom="1" header="0.5" footer="0.5"/>
  <pageSetup paperSize="9" scale="95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- PROJEKCIJE</dc:title>
  <dc:creator>Cristina Radioni-Samsa</dc:creator>
  <cp:lastModifiedBy>csamsa</cp:lastModifiedBy>
  <cp:lastPrinted>2025-10-27T12:42:06Z</cp:lastPrinted>
  <dcterms:created xsi:type="dcterms:W3CDTF">2025-10-27T10:01:47Z</dcterms:created>
  <dcterms:modified xsi:type="dcterms:W3CDTF">2025-10-27T12:42:10Z</dcterms:modified>
</cp:coreProperties>
</file>